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145" windowWidth="19080" windowHeight="6795" activeTab="0"/>
  </bookViews>
  <sheets>
    <sheet name="Indicators" sheetId="1" r:id="rId1"/>
    <sheet name="Calcula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Laura M. Burkett</author>
  </authors>
  <commentList>
    <comment ref="C17" authorId="0">
      <text>
        <r>
          <rPr>
            <sz val="8"/>
            <rFont val="Comic Sans MS"/>
            <family val="4"/>
          </rPr>
          <t>Default is 12.5 cm</t>
        </r>
      </text>
    </comment>
    <comment ref="G17" authorId="0">
      <text>
        <r>
          <rPr>
            <sz val="8"/>
            <rFont val="Comic Sans MS"/>
            <family val="4"/>
          </rPr>
          <t>Default is 8.7 cm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<sst xmlns="http://schemas.openxmlformats.org/spreadsheetml/2006/main" count="62" uniqueCount="59">
  <si>
    <t>Surface</t>
  </si>
  <si>
    <t>Line</t>
  </si>
  <si>
    <t>Position</t>
  </si>
  <si>
    <t>on line</t>
  </si>
  <si>
    <t>class</t>
  </si>
  <si>
    <t>Begin</t>
  </si>
  <si>
    <t>time</t>
  </si>
  <si>
    <t>End</t>
  </si>
  <si>
    <t>Distance</t>
  </si>
  <si>
    <t>0-5cm</t>
  </si>
  <si>
    <t>5-10cm</t>
  </si>
  <si>
    <t>10-15cm</t>
  </si>
  <si>
    <t>15-20cm</t>
  </si>
  <si>
    <t>20-25cm</t>
  </si>
  <si>
    <t>Total time</t>
  </si>
  <si>
    <t>(mm)</t>
  </si>
  <si>
    <t>Notes:</t>
  </si>
  <si>
    <t>Bottle</t>
  </si>
  <si>
    <r>
      <t>Rate</t>
    </r>
    <r>
      <rPr>
        <b/>
        <vertAlign val="superscript"/>
        <sz val="10"/>
        <rFont val="Arial"/>
        <family val="2"/>
      </rPr>
      <t>(1)</t>
    </r>
  </si>
  <si>
    <t>(mm/hr)</t>
  </si>
  <si>
    <t>Ring diameter:</t>
  </si>
  <si>
    <t>Ring area:</t>
  </si>
  <si>
    <t>Bottle area:</t>
  </si>
  <si>
    <r>
      <t>Sh</t>
    </r>
    <r>
      <rPr>
        <sz val="10"/>
        <rFont val="Arial"/>
        <family val="2"/>
      </rPr>
      <t xml:space="preserve"> = Shrub     </t>
    </r>
  </si>
  <si>
    <t>(min)</t>
  </si>
  <si>
    <t>(hr)</t>
  </si>
  <si>
    <t xml:space="preserve">Record vegetation class:  </t>
  </si>
  <si>
    <r>
      <t>Infil rate</t>
    </r>
    <r>
      <rPr>
        <b/>
        <vertAlign val="superscript"/>
        <sz val="10"/>
        <rFont val="Arial"/>
        <family val="2"/>
      </rPr>
      <t>(2)</t>
    </r>
  </si>
  <si>
    <t>Average infiltration rate (sum all numbers in column/number of measurements):</t>
  </si>
  <si>
    <r>
      <t>NC</t>
    </r>
    <r>
      <rPr>
        <sz val="10"/>
        <rFont val="Arial"/>
        <family val="2"/>
      </rPr>
      <t xml:space="preserve"> = No perennial canopy</t>
    </r>
  </si>
  <si>
    <r>
      <t>G</t>
    </r>
    <r>
      <rPr>
        <sz val="10"/>
        <rFont val="Arial"/>
        <family val="2"/>
      </rPr>
      <t xml:space="preserve"> = Perennial grass or grass/shrub mix    </t>
    </r>
  </si>
  <si>
    <r>
      <t>F</t>
    </r>
    <r>
      <rPr>
        <sz val="10"/>
        <rFont val="Arial"/>
        <family val="2"/>
      </rPr>
      <t xml:space="preserve"> = Perennial forb</t>
    </r>
  </si>
  <si>
    <r>
      <t>T</t>
    </r>
    <r>
      <rPr>
        <sz val="10"/>
        <rFont val="Arial"/>
        <family val="2"/>
      </rPr>
      <t xml:space="preserve"> = Tree </t>
    </r>
  </si>
  <si>
    <t>Single-ring Infiltrometer Indicator Calculations</t>
  </si>
  <si>
    <t>You must fill in all applicable yellow cells.</t>
  </si>
  <si>
    <t>Plot:</t>
  </si>
  <si>
    <t>Date:</t>
  </si>
  <si>
    <t>Recorder:</t>
  </si>
  <si>
    <t>Observer:</t>
  </si>
  <si>
    <t>Soil moisture (dry, moist or wet):</t>
  </si>
  <si>
    <t>Bottle diameter (cm):</t>
  </si>
  <si>
    <t>cm</t>
  </si>
  <si>
    <r>
      <t>cm</t>
    </r>
    <r>
      <rPr>
        <vertAlign val="superscript"/>
        <sz val="8"/>
        <rFont val="Arial"/>
        <family val="2"/>
      </rPr>
      <t>2</t>
    </r>
  </si>
  <si>
    <r>
      <t>cm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 xml:space="preserve">  </t>
    </r>
    <r>
      <rPr>
        <b/>
        <sz val="10"/>
        <rFont val="Arial"/>
        <family val="2"/>
      </rPr>
      <t xml:space="preserve">      Correction factor (CF):</t>
    </r>
  </si>
  <si>
    <t>Veg</t>
  </si>
  <si>
    <t>Record time to the nearest second as HH:MM:SS am or pm. (Enter 2:15:35 p.m. as 2:15:35 PM)</t>
  </si>
  <si>
    <r>
      <t>(1)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Bottle rate = Distance (mm)/Total time (hours)</t>
    </r>
  </si>
  <si>
    <r>
      <t>(2)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Infil rate = Bottle rate x Correction factor</t>
    </r>
  </si>
  <si>
    <t>Begin Timevalue</t>
  </si>
  <si>
    <t>End Timevalue</t>
  </si>
  <si>
    <t>Diff seconds</t>
  </si>
  <si>
    <t>Diff minutes</t>
  </si>
  <si>
    <t>Diff Timevalue</t>
  </si>
  <si>
    <t>Notes</t>
  </si>
  <si>
    <t>Gray cells locked for automated indicator calculations</t>
  </si>
  <si>
    <t>mm/dd/yyyy</t>
  </si>
  <si>
    <t>Last updated on 4 January 2005.</t>
  </si>
  <si>
    <r>
      <t xml:space="preserve">Refer to "Monitoring Quick Links" at </t>
    </r>
    <r>
      <rPr>
        <u val="single"/>
        <sz val="10"/>
        <color indexed="12"/>
        <rFont val="Arial"/>
        <family val="2"/>
      </rPr>
      <t>http://usda-ars.nmsu.edu/Monit_Assess/monitoring.htm</t>
    </r>
    <r>
      <rPr>
        <sz val="10"/>
        <rFont val="Arial"/>
        <family val="0"/>
      </rPr>
      <t xml:space="preserve"> for updates.</t>
    </r>
  </si>
  <si>
    <t>Password is jornada.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</si>
</sst>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h:mm:ss\ AM/PM"/>
    <numFmt numFmtId="166" formatCode="[$-409]h:mm:ss\ AM/PM;@"/>
    <numFmt numFmtId="167" formatCode="h:mm:ss;@"/>
    <numFmt numFmtId="168" formatCode="[$-F400]h:mm:ss\ AM/PM"/>
    <numFmt numFmtId="169" formatCode="[$-409]h:mm\ AM/PM;@"/>
    <numFmt numFmtId="170" formatCode="0.000"/>
  </numFmts>
  <fonts count="1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2"/>
      <name val="Monotype Corsiva"/>
      <family val="4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sz val="8"/>
      <name val="Comic Sans MS"/>
      <family val="4"/>
    </font>
    <font>
      <i/>
      <sz val="10"/>
      <name val="Arial"/>
      <family val="2"/>
    </font>
    <font>
      <b/>
      <sz val="8"/>
      <color indexed="10"/>
      <name val="Verdana"/>
      <family val="2"/>
    </font>
    <font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3" borderId="5" xfId="0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3" borderId="7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166" fontId="0" fillId="3" borderId="8" xfId="0" applyNumberFormat="1" applyFill="1" applyBorder="1" applyAlignment="1" applyProtection="1">
      <alignment/>
      <protection locked="0"/>
    </xf>
    <xf numFmtId="166" fontId="0" fillId="3" borderId="6" xfId="0" applyNumberFormat="1" applyFill="1" applyBorder="1" applyAlignment="1" applyProtection="1">
      <alignment/>
      <protection locked="0"/>
    </xf>
    <xf numFmtId="166" fontId="0" fillId="3" borderId="11" xfId="0" applyNumberFormat="1" applyFill="1" applyBorder="1" applyAlignment="1" applyProtection="1">
      <alignment/>
      <protection locked="0"/>
    </xf>
    <xf numFmtId="0" fontId="0" fillId="3" borderId="12" xfId="0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2" fontId="3" fillId="2" borderId="8" xfId="0" applyNumberFormat="1" applyFont="1" applyFill="1" applyBorder="1" applyAlignment="1">
      <alignment horizontal="center"/>
    </xf>
    <xf numFmtId="2" fontId="0" fillId="2" borderId="13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2" borderId="12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5" fillId="0" borderId="0" xfId="0" applyFont="1" applyAlignment="1">
      <alignment/>
    </xf>
    <xf numFmtId="2" fontId="2" fillId="2" borderId="2" xfId="0" applyNumberFormat="1" applyFont="1" applyFill="1" applyBorder="1" applyAlignment="1">
      <alignment horizontal="left" wrapText="1"/>
    </xf>
    <xf numFmtId="2" fontId="3" fillId="2" borderId="11" xfId="0" applyNumberFormat="1" applyFont="1" applyFill="1" applyBorder="1" applyAlignment="1">
      <alignment horizontal="center"/>
    </xf>
    <xf numFmtId="2" fontId="0" fillId="2" borderId="16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0" fontId="0" fillId="3" borderId="17" xfId="0" applyFill="1" applyBorder="1" applyAlignment="1" applyProtection="1">
      <alignment/>
      <protection locked="0"/>
    </xf>
    <xf numFmtId="0" fontId="0" fillId="3" borderId="18" xfId="0" applyFill="1" applyBorder="1" applyAlignment="1" applyProtection="1">
      <alignment/>
      <protection locked="0"/>
    </xf>
    <xf numFmtId="0" fontId="0" fillId="3" borderId="19" xfId="0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20" xfId="0" applyFill="1" applyBorder="1" applyAlignment="1" applyProtection="1">
      <alignment horizontal="center" wrapText="1"/>
      <protection locked="0"/>
    </xf>
    <xf numFmtId="0" fontId="0" fillId="3" borderId="21" xfId="0" applyFill="1" applyBorder="1" applyAlignment="1" applyProtection="1">
      <alignment horizontal="center" wrapText="1"/>
      <protection locked="0"/>
    </xf>
    <xf numFmtId="0" fontId="0" fillId="3" borderId="22" xfId="0" applyFill="1" applyBorder="1" applyAlignment="1" applyProtection="1">
      <alignment horizontal="center" wrapText="1"/>
      <protection locked="0"/>
    </xf>
    <xf numFmtId="0" fontId="0" fillId="3" borderId="13" xfId="0" applyFill="1" applyBorder="1" applyAlignment="1" applyProtection="1">
      <alignment horizontal="center" wrapText="1"/>
      <protection locked="0"/>
    </xf>
    <xf numFmtId="0" fontId="0" fillId="3" borderId="23" xfId="0" applyFill="1" applyBorder="1" applyAlignment="1" applyProtection="1">
      <alignment horizontal="center" wrapText="1"/>
      <protection locked="0"/>
    </xf>
    <xf numFmtId="0" fontId="0" fillId="3" borderId="24" xfId="0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O12" sqref="O12"/>
    </sheetView>
  </sheetViews>
  <sheetFormatPr defaultColWidth="9.140625" defaultRowHeight="12.75"/>
  <cols>
    <col min="1" max="1" width="6.140625" style="0" customWidth="1"/>
    <col min="3" max="3" width="10.7109375" style="0" customWidth="1"/>
    <col min="4" max="4" width="11.57421875" style="0" bestFit="1" customWidth="1"/>
    <col min="5" max="5" width="10.57421875" style="0" bestFit="1" customWidth="1"/>
    <col min="6" max="6" width="9.00390625" style="0" customWidth="1"/>
    <col min="7" max="7" width="12.00390625" style="0" bestFit="1" customWidth="1"/>
    <col min="8" max="8" width="10.00390625" style="0" customWidth="1"/>
    <col min="9" max="9" width="6.7109375" style="0" bestFit="1" customWidth="1"/>
    <col min="10" max="10" width="10.7109375" style="0" bestFit="1" customWidth="1"/>
    <col min="11" max="11" width="17.8515625" style="0" customWidth="1"/>
  </cols>
  <sheetData>
    <row r="1" spans="1:10" ht="12.75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</row>
    <row r="3" spans="1:10" ht="18" customHeight="1">
      <c r="A3" s="74" t="s">
        <v>33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3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2.75">
      <c r="A5" s="53" t="s">
        <v>34</v>
      </c>
      <c r="B5" s="53"/>
      <c r="C5" s="53"/>
      <c r="D5" s="53"/>
      <c r="E5" s="53"/>
      <c r="F5" s="53"/>
      <c r="G5" s="53"/>
      <c r="H5" s="75" t="s">
        <v>54</v>
      </c>
      <c r="I5" s="75"/>
      <c r="J5" s="75"/>
      <c r="K5" s="75"/>
    </row>
    <row r="6" spans="1:11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0" ht="13.5" customHeight="1" thickBot="1">
      <c r="A7" s="1" t="s">
        <v>35</v>
      </c>
      <c r="B7" s="19"/>
      <c r="C7" s="18" t="s">
        <v>36</v>
      </c>
      <c r="D7" s="20"/>
      <c r="E7" s="21"/>
      <c r="F7" s="18" t="s">
        <v>38</v>
      </c>
      <c r="G7" s="19"/>
      <c r="H7" s="23"/>
      <c r="I7" s="18" t="s">
        <v>37</v>
      </c>
      <c r="J7" s="19"/>
    </row>
    <row r="8" spans="4:5" ht="13.5" customHeight="1">
      <c r="D8" s="61" t="s">
        <v>55</v>
      </c>
      <c r="E8" s="22"/>
    </row>
    <row r="9" spans="1:10" ht="15" customHeight="1">
      <c r="A9" s="1" t="s">
        <v>26</v>
      </c>
      <c r="G9" s="1"/>
      <c r="I9" s="24"/>
      <c r="J9" s="25" t="s">
        <v>39</v>
      </c>
    </row>
    <row r="10" spans="1:10" ht="15" customHeight="1">
      <c r="A10" s="1" t="s">
        <v>29</v>
      </c>
      <c r="C10" s="1"/>
      <c r="G10" s="1"/>
      <c r="H10" s="11"/>
      <c r="I10" s="25" t="s">
        <v>0</v>
      </c>
      <c r="J10" s="26"/>
    </row>
    <row r="11" spans="1:10" ht="15" customHeight="1">
      <c r="A11" s="1" t="s">
        <v>30</v>
      </c>
      <c r="G11" s="1"/>
      <c r="H11" s="11"/>
      <c r="I11" s="25" t="s">
        <v>9</v>
      </c>
      <c r="J11" s="26"/>
    </row>
    <row r="12" spans="1:10" ht="12.75">
      <c r="A12" s="1" t="s">
        <v>23</v>
      </c>
      <c r="G12" s="1"/>
      <c r="H12" s="11"/>
      <c r="I12" s="25" t="s">
        <v>10</v>
      </c>
      <c r="J12" s="26"/>
    </row>
    <row r="13" spans="1:10" ht="12.75">
      <c r="A13" s="1" t="s">
        <v>31</v>
      </c>
      <c r="G13" s="1"/>
      <c r="H13" s="11"/>
      <c r="I13" s="25" t="s">
        <v>11</v>
      </c>
      <c r="J13" s="26"/>
    </row>
    <row r="14" spans="1:10" ht="12.75">
      <c r="A14" s="1" t="s">
        <v>32</v>
      </c>
      <c r="B14" s="1"/>
      <c r="G14" s="1"/>
      <c r="H14" s="11"/>
      <c r="I14" s="25" t="s">
        <v>12</v>
      </c>
      <c r="J14" s="26"/>
    </row>
    <row r="15" spans="1:10" ht="12.75">
      <c r="A15" s="1"/>
      <c r="G15" s="1"/>
      <c r="H15" s="11"/>
      <c r="I15" s="25" t="s">
        <v>13</v>
      </c>
      <c r="J15" s="26"/>
    </row>
    <row r="16" spans="7:10" ht="13.5" thickBot="1">
      <c r="G16" s="1"/>
      <c r="H16" s="11"/>
      <c r="I16" s="11"/>
      <c r="J16" s="11"/>
    </row>
    <row r="17" spans="2:10" ht="12.75" customHeight="1" thickBot="1">
      <c r="B17" s="27" t="s">
        <v>20</v>
      </c>
      <c r="C17" s="43"/>
      <c r="D17" s="29" t="s">
        <v>41</v>
      </c>
      <c r="F17" s="27" t="s">
        <v>40</v>
      </c>
      <c r="G17" s="44"/>
      <c r="H17" s="72" t="s">
        <v>43</v>
      </c>
      <c r="I17" s="73"/>
      <c r="J17" s="73"/>
    </row>
    <row r="18" spans="2:10" ht="4.5" customHeight="1" thickBot="1">
      <c r="B18" s="18"/>
      <c r="C18" s="13"/>
      <c r="F18" s="27"/>
      <c r="G18" s="17"/>
      <c r="I18" s="28"/>
      <c r="J18" s="28"/>
    </row>
    <row r="19" spans="2:10" ht="13.5" thickBot="1">
      <c r="B19" s="27" t="s">
        <v>21</v>
      </c>
      <c r="C19" s="50">
        <f>IF(C17="","",(PI()*((C17/2)*(C17/2))))</f>
      </c>
      <c r="D19" s="30" t="s">
        <v>42</v>
      </c>
      <c r="F19" s="27" t="s">
        <v>22</v>
      </c>
      <c r="G19" s="50">
        <f>IF(G17="","",(PI()*((G17/2)*(G17/2))))</f>
      </c>
      <c r="H19" s="31" t="s">
        <v>42</v>
      </c>
      <c r="J19" s="49">
        <f>IF(C19&lt;&gt;"",(G19/C19),"")</f>
      </c>
    </row>
    <row r="20" spans="2:10" ht="12.75" customHeight="1">
      <c r="B20" s="16"/>
      <c r="C20" s="17"/>
      <c r="E20" s="16"/>
      <c r="F20" s="17"/>
      <c r="G20" s="1"/>
      <c r="H20" s="11"/>
      <c r="I20" s="11"/>
      <c r="J20" s="11"/>
    </row>
    <row r="21" spans="1:10" ht="12.75">
      <c r="A21" s="1" t="s">
        <v>45</v>
      </c>
      <c r="G21" s="1"/>
      <c r="H21" s="11"/>
      <c r="I21" s="11"/>
      <c r="J21" s="11"/>
    </row>
    <row r="22" ht="6" customHeight="1" thickBot="1"/>
    <row r="23" spans="1:11" ht="15" customHeight="1">
      <c r="A23" s="4"/>
      <c r="B23" s="2" t="s">
        <v>2</v>
      </c>
      <c r="C23" s="2" t="s">
        <v>44</v>
      </c>
      <c r="D23" s="2" t="s">
        <v>5</v>
      </c>
      <c r="E23" s="2" t="s">
        <v>7</v>
      </c>
      <c r="F23" s="10" t="s">
        <v>8</v>
      </c>
      <c r="G23" s="7" t="s">
        <v>14</v>
      </c>
      <c r="H23" s="7" t="s">
        <v>14</v>
      </c>
      <c r="I23" s="14" t="s">
        <v>17</v>
      </c>
      <c r="J23" s="51" t="s">
        <v>27</v>
      </c>
      <c r="K23" s="64" t="s">
        <v>53</v>
      </c>
    </row>
    <row r="24" spans="1:11" ht="15" customHeight="1" thickBot="1">
      <c r="A24" s="3" t="s">
        <v>1</v>
      </c>
      <c r="B24" s="3" t="s">
        <v>3</v>
      </c>
      <c r="C24" s="3" t="s">
        <v>4</v>
      </c>
      <c r="D24" s="3" t="s">
        <v>6</v>
      </c>
      <c r="E24" s="3" t="s">
        <v>6</v>
      </c>
      <c r="F24" s="6" t="s">
        <v>15</v>
      </c>
      <c r="G24" s="8" t="s">
        <v>24</v>
      </c>
      <c r="H24" s="8" t="s">
        <v>25</v>
      </c>
      <c r="I24" s="15" t="s">
        <v>18</v>
      </c>
      <c r="J24" s="52" t="s">
        <v>19</v>
      </c>
      <c r="K24" s="65"/>
    </row>
    <row r="25" spans="1:11" ht="18" customHeight="1">
      <c r="A25" s="34"/>
      <c r="B25" s="35"/>
      <c r="C25" s="35"/>
      <c r="D25" s="40"/>
      <c r="E25" s="40"/>
      <c r="F25" s="35"/>
      <c r="G25" s="46">
        <f>IF(Calculations!H23&lt;&gt;0,Calculations!H23,"")</f>
      </c>
      <c r="H25" s="47">
        <f>IF(G25="","",(G25/60))</f>
      </c>
      <c r="I25" s="48">
        <f>IF(H25="","",(F25/H25))</f>
      </c>
      <c r="J25" s="47">
        <f>IF(I25="","",(I25*$J$19))</f>
      </c>
      <c r="K25" s="58"/>
    </row>
    <row r="26" spans="1:11" ht="18" customHeight="1">
      <c r="A26" s="36"/>
      <c r="B26" s="37"/>
      <c r="C26" s="37"/>
      <c r="D26" s="41"/>
      <c r="E26" s="41"/>
      <c r="F26" s="37"/>
      <c r="G26" s="46">
        <f>IF(Calculations!H24&lt;&gt;0,Calculations!H24,"")</f>
      </c>
      <c r="H26" s="47">
        <f aca="true" t="shared" si="0" ref="H26:H42">IF(G26="","",(G26/60))</f>
      </c>
      <c r="I26" s="48">
        <f aca="true" t="shared" si="1" ref="I26:I42">IF(H26="","",(F26/H26))</f>
      </c>
      <c r="J26" s="47">
        <f aca="true" t="shared" si="2" ref="J26:J42">IF(I26="","",(I26*$J$19))</f>
      </c>
      <c r="K26" s="59"/>
    </row>
    <row r="27" spans="1:11" ht="18" customHeight="1">
      <c r="A27" s="36"/>
      <c r="B27" s="37"/>
      <c r="C27" s="37"/>
      <c r="D27" s="41"/>
      <c r="E27" s="41"/>
      <c r="F27" s="37"/>
      <c r="G27" s="46">
        <f>IF(Calculations!H25&lt;&gt;0,Calculations!H25,"")</f>
      </c>
      <c r="H27" s="47">
        <f t="shared" si="0"/>
      </c>
      <c r="I27" s="48">
        <f t="shared" si="1"/>
      </c>
      <c r="J27" s="47">
        <f t="shared" si="2"/>
      </c>
      <c r="K27" s="59"/>
    </row>
    <row r="28" spans="1:11" ht="18" customHeight="1">
      <c r="A28" s="36"/>
      <c r="B28" s="37"/>
      <c r="C28" s="37"/>
      <c r="D28" s="41"/>
      <c r="E28" s="41"/>
      <c r="F28" s="37"/>
      <c r="G28" s="46">
        <f>IF(Calculations!H26&lt;&gt;0,Calculations!H26,"")</f>
      </c>
      <c r="H28" s="47">
        <f t="shared" si="0"/>
      </c>
      <c r="I28" s="48">
        <f t="shared" si="1"/>
      </c>
      <c r="J28" s="47">
        <f t="shared" si="2"/>
      </c>
      <c r="K28" s="59"/>
    </row>
    <row r="29" spans="1:11" ht="18" customHeight="1">
      <c r="A29" s="36"/>
      <c r="B29" s="37"/>
      <c r="C29" s="37"/>
      <c r="D29" s="41"/>
      <c r="E29" s="41"/>
      <c r="F29" s="37"/>
      <c r="G29" s="46">
        <f>IF(Calculations!H27&lt;&gt;0,Calculations!H27,"")</f>
      </c>
      <c r="H29" s="47">
        <f t="shared" si="0"/>
      </c>
      <c r="I29" s="48">
        <f t="shared" si="1"/>
      </c>
      <c r="J29" s="47">
        <f t="shared" si="2"/>
      </c>
      <c r="K29" s="59"/>
    </row>
    <row r="30" spans="1:11" ht="18" customHeight="1">
      <c r="A30" s="36"/>
      <c r="B30" s="37"/>
      <c r="C30" s="37"/>
      <c r="D30" s="41"/>
      <c r="E30" s="41"/>
      <c r="F30" s="37"/>
      <c r="G30" s="46">
        <f>IF(Calculations!H28&lt;&gt;0,Calculations!H28,"")</f>
      </c>
      <c r="H30" s="47">
        <f t="shared" si="0"/>
      </c>
      <c r="I30" s="48">
        <f t="shared" si="1"/>
      </c>
      <c r="J30" s="47">
        <f t="shared" si="2"/>
      </c>
      <c r="K30" s="59"/>
    </row>
    <row r="31" spans="1:11" ht="18" customHeight="1">
      <c r="A31" s="36"/>
      <c r="B31" s="37"/>
      <c r="C31" s="37"/>
      <c r="D31" s="41"/>
      <c r="E31" s="41"/>
      <c r="F31" s="37"/>
      <c r="G31" s="46">
        <f>IF(Calculations!H29&lt;&gt;0,Calculations!H29,"")</f>
      </c>
      <c r="H31" s="47">
        <f t="shared" si="0"/>
      </c>
      <c r="I31" s="48">
        <f t="shared" si="1"/>
      </c>
      <c r="J31" s="47">
        <f t="shared" si="2"/>
      </c>
      <c r="K31" s="59"/>
    </row>
    <row r="32" spans="1:11" ht="18" customHeight="1">
      <c r="A32" s="36"/>
      <c r="B32" s="37"/>
      <c r="C32" s="37"/>
      <c r="D32" s="41"/>
      <c r="E32" s="41"/>
      <c r="F32" s="37"/>
      <c r="G32" s="46">
        <f>IF(Calculations!H30&lt;&gt;0,Calculations!H30,"")</f>
      </c>
      <c r="H32" s="47">
        <f t="shared" si="0"/>
      </c>
      <c r="I32" s="48">
        <f t="shared" si="1"/>
      </c>
      <c r="J32" s="47">
        <f t="shared" si="2"/>
      </c>
      <c r="K32" s="59"/>
    </row>
    <row r="33" spans="1:11" ht="18" customHeight="1">
      <c r="A33" s="36"/>
      <c r="B33" s="37"/>
      <c r="C33" s="37"/>
      <c r="D33" s="41"/>
      <c r="E33" s="41"/>
      <c r="F33" s="37"/>
      <c r="G33" s="46">
        <f>IF(Calculations!H31&lt;&gt;0,Calculations!H31,"")</f>
      </c>
      <c r="H33" s="47">
        <f t="shared" si="0"/>
      </c>
      <c r="I33" s="48">
        <f t="shared" si="1"/>
      </c>
      <c r="J33" s="47">
        <f t="shared" si="2"/>
      </c>
      <c r="K33" s="59"/>
    </row>
    <row r="34" spans="1:11" ht="18" customHeight="1">
      <c r="A34" s="36"/>
      <c r="B34" s="37"/>
      <c r="C34" s="37"/>
      <c r="D34" s="41"/>
      <c r="E34" s="41"/>
      <c r="F34" s="37"/>
      <c r="G34" s="46">
        <f>IF(Calculations!H32&lt;&gt;0,Calculations!H32,"")</f>
      </c>
      <c r="H34" s="47">
        <f t="shared" si="0"/>
      </c>
      <c r="I34" s="48">
        <f t="shared" si="1"/>
      </c>
      <c r="J34" s="47">
        <f t="shared" si="2"/>
      </c>
      <c r="K34" s="59"/>
    </row>
    <row r="35" spans="1:11" ht="18" customHeight="1">
      <c r="A35" s="36"/>
      <c r="B35" s="37"/>
      <c r="C35" s="37"/>
      <c r="D35" s="41"/>
      <c r="E35" s="41"/>
      <c r="F35" s="37"/>
      <c r="G35" s="46">
        <f>IF(Calculations!H33&lt;&gt;0,Calculations!H33,"")</f>
      </c>
      <c r="H35" s="47">
        <f t="shared" si="0"/>
      </c>
      <c r="I35" s="48">
        <f t="shared" si="1"/>
      </c>
      <c r="J35" s="47">
        <f t="shared" si="2"/>
      </c>
      <c r="K35" s="59"/>
    </row>
    <row r="36" spans="1:11" ht="18" customHeight="1">
      <c r="A36" s="36"/>
      <c r="B36" s="37"/>
      <c r="C36" s="37"/>
      <c r="D36" s="41"/>
      <c r="E36" s="41"/>
      <c r="F36" s="37"/>
      <c r="G36" s="46">
        <f>IF(Calculations!H34&lt;&gt;0,Calculations!H34,"")</f>
      </c>
      <c r="H36" s="47">
        <f t="shared" si="0"/>
      </c>
      <c r="I36" s="48">
        <f t="shared" si="1"/>
      </c>
      <c r="J36" s="47">
        <f t="shared" si="2"/>
      </c>
      <c r="K36" s="59"/>
    </row>
    <row r="37" spans="1:11" ht="18" customHeight="1">
      <c r="A37" s="36"/>
      <c r="B37" s="37"/>
      <c r="C37" s="37"/>
      <c r="D37" s="41"/>
      <c r="E37" s="41"/>
      <c r="F37" s="37"/>
      <c r="G37" s="46">
        <f>IF(Calculations!H35&lt;&gt;0,Calculations!H35,"")</f>
      </c>
      <c r="H37" s="47">
        <f t="shared" si="0"/>
      </c>
      <c r="I37" s="48">
        <f t="shared" si="1"/>
      </c>
      <c r="J37" s="47">
        <f t="shared" si="2"/>
      </c>
      <c r="K37" s="59"/>
    </row>
    <row r="38" spans="1:11" ht="18" customHeight="1">
      <c r="A38" s="36"/>
      <c r="B38" s="37"/>
      <c r="C38" s="37"/>
      <c r="D38" s="41"/>
      <c r="E38" s="41"/>
      <c r="F38" s="37"/>
      <c r="G38" s="46">
        <f>IF(Calculations!H36&lt;&gt;0,Calculations!H36,"")</f>
      </c>
      <c r="H38" s="47">
        <f t="shared" si="0"/>
      </c>
      <c r="I38" s="48">
        <f t="shared" si="1"/>
      </c>
      <c r="J38" s="47">
        <f t="shared" si="2"/>
      </c>
      <c r="K38" s="59"/>
    </row>
    <row r="39" spans="1:11" ht="18" customHeight="1">
      <c r="A39" s="36"/>
      <c r="B39" s="37"/>
      <c r="C39" s="37"/>
      <c r="D39" s="41"/>
      <c r="E39" s="41"/>
      <c r="F39" s="37"/>
      <c r="G39" s="46">
        <f>IF(Calculations!H37&lt;&gt;0,Calculations!H37,"")</f>
      </c>
      <c r="H39" s="47">
        <f t="shared" si="0"/>
      </c>
      <c r="I39" s="48">
        <f t="shared" si="1"/>
      </c>
      <c r="J39" s="47">
        <f t="shared" si="2"/>
      </c>
      <c r="K39" s="59"/>
    </row>
    <row r="40" spans="1:11" ht="18" customHeight="1">
      <c r="A40" s="36"/>
      <c r="B40" s="37"/>
      <c r="C40" s="37"/>
      <c r="D40" s="41"/>
      <c r="E40" s="41"/>
      <c r="F40" s="37"/>
      <c r="G40" s="46">
        <f>IF(Calculations!H38&lt;&gt;0,Calculations!H38,"")</f>
      </c>
      <c r="H40" s="47">
        <f t="shared" si="0"/>
      </c>
      <c r="I40" s="48">
        <f t="shared" si="1"/>
      </c>
      <c r="J40" s="47">
        <f t="shared" si="2"/>
      </c>
      <c r="K40" s="59"/>
    </row>
    <row r="41" spans="1:11" ht="18" customHeight="1">
      <c r="A41" s="36"/>
      <c r="B41" s="37"/>
      <c r="C41" s="37"/>
      <c r="D41" s="41"/>
      <c r="E41" s="41"/>
      <c r="F41" s="37"/>
      <c r="G41" s="46">
        <f>IF(Calculations!H39&lt;&gt;0,Calculations!H39,"")</f>
      </c>
      <c r="H41" s="47">
        <f t="shared" si="0"/>
      </c>
      <c r="I41" s="48">
        <f t="shared" si="1"/>
      </c>
      <c r="J41" s="47">
        <f t="shared" si="2"/>
      </c>
      <c r="K41" s="59"/>
    </row>
    <row r="42" spans="1:11" ht="18" customHeight="1" thickBot="1">
      <c r="A42" s="38"/>
      <c r="B42" s="39"/>
      <c r="C42" s="39"/>
      <c r="D42" s="42"/>
      <c r="E42" s="42"/>
      <c r="F42" s="39"/>
      <c r="G42" s="55">
        <f>IF(Calculations!H40&lt;&gt;0,Calculations!H40,"")</f>
      </c>
      <c r="H42" s="56">
        <f t="shared" si="0"/>
      </c>
      <c r="I42" s="57">
        <f t="shared" si="1"/>
      </c>
      <c r="J42" s="56">
        <f t="shared" si="2"/>
      </c>
      <c r="K42" s="60"/>
    </row>
    <row r="43" spans="2:10" ht="18" customHeight="1" thickBot="1">
      <c r="B43" s="13"/>
      <c r="C43" s="13"/>
      <c r="D43" s="13"/>
      <c r="E43" s="13"/>
      <c r="F43" s="13"/>
      <c r="G43" s="13"/>
      <c r="H43" s="13"/>
      <c r="I43" s="18" t="s">
        <v>28</v>
      </c>
      <c r="J43" s="54">
        <f>IF(J25="","",AVERAGE(J25:J42))</f>
      </c>
    </row>
    <row r="44" spans="2:10" ht="18" customHeight="1">
      <c r="B44" s="13"/>
      <c r="C44" s="13"/>
      <c r="D44" s="13"/>
      <c r="E44" s="13"/>
      <c r="F44" s="13"/>
      <c r="G44" s="13"/>
      <c r="H44" s="13"/>
      <c r="I44" s="18"/>
      <c r="J44" s="33"/>
    </row>
    <row r="45" spans="1:10" ht="18" customHeight="1">
      <c r="A45" s="32" t="s">
        <v>46</v>
      </c>
      <c r="B45" s="9"/>
      <c r="C45" s="9"/>
      <c r="D45" s="9"/>
      <c r="E45" s="9"/>
      <c r="F45" s="9"/>
      <c r="H45" s="9"/>
      <c r="I45" s="9"/>
      <c r="J45" s="9"/>
    </row>
    <row r="46" spans="1:10" ht="18" customHeight="1">
      <c r="A46" s="32" t="s">
        <v>47</v>
      </c>
      <c r="B46" s="9"/>
      <c r="C46" s="9"/>
      <c r="D46" s="9"/>
      <c r="E46" s="9"/>
      <c r="F46" s="9"/>
      <c r="H46" s="9"/>
      <c r="I46" s="9"/>
      <c r="J46" s="9"/>
    </row>
    <row r="47" spans="2:10" ht="12.75" customHeight="1">
      <c r="B47" s="9"/>
      <c r="C47" s="9"/>
      <c r="D47" s="9"/>
      <c r="E47" s="9"/>
      <c r="F47" s="9"/>
      <c r="H47" s="9"/>
      <c r="I47" s="9"/>
      <c r="J47" s="9"/>
    </row>
    <row r="48" spans="1:11" ht="18" customHeight="1">
      <c r="A48" s="12" t="s">
        <v>16</v>
      </c>
      <c r="B48" s="66"/>
      <c r="C48" s="67"/>
      <c r="D48" s="67"/>
      <c r="E48" s="67"/>
      <c r="F48" s="67"/>
      <c r="G48" s="67"/>
      <c r="H48" s="67"/>
      <c r="I48" s="67"/>
      <c r="J48" s="67"/>
      <c r="K48" s="68"/>
    </row>
    <row r="49" spans="2:11" ht="18" customHeight="1">
      <c r="B49" s="69"/>
      <c r="C49" s="70"/>
      <c r="D49" s="70"/>
      <c r="E49" s="70"/>
      <c r="F49" s="70"/>
      <c r="G49" s="70"/>
      <c r="H49" s="70"/>
      <c r="I49" s="70"/>
      <c r="J49" s="70"/>
      <c r="K49" s="71"/>
    </row>
    <row r="50" ht="18" customHeight="1"/>
    <row r="51" spans="1:3" ht="12.75">
      <c r="A51" s="76" t="s">
        <v>58</v>
      </c>
      <c r="B51" s="76"/>
      <c r="C51" s="76"/>
    </row>
    <row r="53" ht="12.75">
      <c r="A53" s="62" t="s">
        <v>56</v>
      </c>
    </row>
  </sheetData>
  <sheetProtection password="EFF4" sheet="1" objects="1" scenarios="1"/>
  <mergeCells count="7">
    <mergeCell ref="A51:C51"/>
    <mergeCell ref="A1:J1"/>
    <mergeCell ref="K23:K24"/>
    <mergeCell ref="B48:K49"/>
    <mergeCell ref="H17:J17"/>
    <mergeCell ref="A3:J3"/>
    <mergeCell ref="H5:K5"/>
  </mergeCells>
  <printOptions/>
  <pageMargins left="0.5" right="0.5" top="0.5" bottom="0.5" header="0" footer="0"/>
  <pageSetup horizontalDpi="300" verticalDpi="300" orientation="portrait" r:id="rId3"/>
  <headerFooter alignWithMargins="0">
    <oddFooter>&amp;C60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22:H40"/>
  <sheetViews>
    <sheetView workbookViewId="0" topLeftCell="A20">
      <selection activeCell="H27" sqref="H27"/>
    </sheetView>
  </sheetViews>
  <sheetFormatPr defaultColWidth="9.140625" defaultRowHeight="12.75"/>
  <cols>
    <col min="4" max="4" width="14.57421875" style="0" bestFit="1" customWidth="1"/>
    <col min="5" max="5" width="13.140625" style="0" bestFit="1" customWidth="1"/>
    <col min="6" max="6" width="13.57421875" style="0" bestFit="1" customWidth="1"/>
    <col min="7" max="7" width="11.140625" style="0" bestFit="1" customWidth="1"/>
    <col min="8" max="8" width="12.00390625" style="0" bestFit="1" customWidth="1"/>
  </cols>
  <sheetData>
    <row r="22" spans="4:8" ht="12.75">
      <c r="D22" s="16" t="s">
        <v>48</v>
      </c>
      <c r="E22" s="45" t="s">
        <v>49</v>
      </c>
      <c r="F22" t="s">
        <v>52</v>
      </c>
      <c r="G22" t="s">
        <v>50</v>
      </c>
      <c r="H22" t="s">
        <v>51</v>
      </c>
    </row>
    <row r="23" spans="4:8" ht="12.75">
      <c r="D23">
        <f>Indicators!D25</f>
        <v>0</v>
      </c>
      <c r="E23">
        <f>Indicators!E25</f>
        <v>0</v>
      </c>
      <c r="F23">
        <f>E23-D23</f>
        <v>0</v>
      </c>
      <c r="G23">
        <f>F23*86400</f>
        <v>0</v>
      </c>
      <c r="H23">
        <f>G23/60</f>
        <v>0</v>
      </c>
    </row>
    <row r="24" spans="4:8" ht="12.75">
      <c r="D24">
        <f>Indicators!D26</f>
        <v>0</v>
      </c>
      <c r="E24">
        <f>Indicators!E26</f>
        <v>0</v>
      </c>
      <c r="F24">
        <f aca="true" t="shared" si="0" ref="F24:F40">E24-D24</f>
        <v>0</v>
      </c>
      <c r="G24">
        <f aca="true" t="shared" si="1" ref="G24:G40">F24*86400</f>
        <v>0</v>
      </c>
      <c r="H24">
        <f aca="true" t="shared" si="2" ref="H24:H40">G24/60</f>
        <v>0</v>
      </c>
    </row>
    <row r="25" spans="4:8" ht="12.75">
      <c r="D25">
        <f>Indicators!D27</f>
        <v>0</v>
      </c>
      <c r="E25">
        <f>Indicators!E27</f>
        <v>0</v>
      </c>
      <c r="F25">
        <f t="shared" si="0"/>
        <v>0</v>
      </c>
      <c r="G25">
        <f t="shared" si="1"/>
        <v>0</v>
      </c>
      <c r="H25">
        <f t="shared" si="2"/>
        <v>0</v>
      </c>
    </row>
    <row r="26" spans="4:8" ht="12.75">
      <c r="D26">
        <f>Indicators!D28</f>
        <v>0</v>
      </c>
      <c r="E26">
        <f>Indicators!E28</f>
        <v>0</v>
      </c>
      <c r="F26">
        <f t="shared" si="0"/>
        <v>0</v>
      </c>
      <c r="G26">
        <f t="shared" si="1"/>
        <v>0</v>
      </c>
      <c r="H26">
        <f t="shared" si="2"/>
        <v>0</v>
      </c>
    </row>
    <row r="27" spans="4:8" ht="12.75">
      <c r="D27">
        <f>Indicators!D29</f>
        <v>0</v>
      </c>
      <c r="E27">
        <f>Indicators!E29</f>
        <v>0</v>
      </c>
      <c r="F27">
        <f t="shared" si="0"/>
        <v>0</v>
      </c>
      <c r="G27">
        <f t="shared" si="1"/>
        <v>0</v>
      </c>
      <c r="H27">
        <f t="shared" si="2"/>
        <v>0</v>
      </c>
    </row>
    <row r="28" spans="4:8" ht="12.75">
      <c r="D28">
        <f>Indicators!D30</f>
        <v>0</v>
      </c>
      <c r="E28">
        <f>Indicators!E30</f>
        <v>0</v>
      </c>
      <c r="F28">
        <f t="shared" si="0"/>
        <v>0</v>
      </c>
      <c r="G28">
        <f t="shared" si="1"/>
        <v>0</v>
      </c>
      <c r="H28">
        <f t="shared" si="2"/>
        <v>0</v>
      </c>
    </row>
    <row r="29" spans="4:8" ht="12.75">
      <c r="D29">
        <f>Indicators!D31</f>
        <v>0</v>
      </c>
      <c r="E29">
        <f>Indicators!E31</f>
        <v>0</v>
      </c>
      <c r="F29">
        <f t="shared" si="0"/>
        <v>0</v>
      </c>
      <c r="G29">
        <f t="shared" si="1"/>
        <v>0</v>
      </c>
      <c r="H29">
        <f t="shared" si="2"/>
        <v>0</v>
      </c>
    </row>
    <row r="30" spans="4:8" ht="12.75">
      <c r="D30">
        <f>Indicators!D32</f>
        <v>0</v>
      </c>
      <c r="E30">
        <f>Indicators!E32</f>
        <v>0</v>
      </c>
      <c r="F30">
        <f t="shared" si="0"/>
        <v>0</v>
      </c>
      <c r="G30">
        <f t="shared" si="1"/>
        <v>0</v>
      </c>
      <c r="H30">
        <f t="shared" si="2"/>
        <v>0</v>
      </c>
    </row>
    <row r="31" spans="4:8" ht="12.75">
      <c r="D31">
        <f>Indicators!D33</f>
        <v>0</v>
      </c>
      <c r="E31">
        <f>Indicators!E33</f>
        <v>0</v>
      </c>
      <c r="F31">
        <f t="shared" si="0"/>
        <v>0</v>
      </c>
      <c r="G31">
        <f t="shared" si="1"/>
        <v>0</v>
      </c>
      <c r="H31">
        <f t="shared" si="2"/>
        <v>0</v>
      </c>
    </row>
    <row r="32" spans="4:8" ht="12.75">
      <c r="D32">
        <f>Indicators!D34</f>
        <v>0</v>
      </c>
      <c r="E32">
        <f>Indicators!E34</f>
        <v>0</v>
      </c>
      <c r="F32">
        <f t="shared" si="0"/>
        <v>0</v>
      </c>
      <c r="G32">
        <f t="shared" si="1"/>
        <v>0</v>
      </c>
      <c r="H32">
        <f t="shared" si="2"/>
        <v>0</v>
      </c>
    </row>
    <row r="33" spans="4:8" ht="12.75">
      <c r="D33">
        <f>Indicators!D35</f>
        <v>0</v>
      </c>
      <c r="E33">
        <f>Indicators!E35</f>
        <v>0</v>
      </c>
      <c r="F33">
        <f t="shared" si="0"/>
        <v>0</v>
      </c>
      <c r="G33">
        <f t="shared" si="1"/>
        <v>0</v>
      </c>
      <c r="H33">
        <f t="shared" si="2"/>
        <v>0</v>
      </c>
    </row>
    <row r="34" spans="4:8" ht="12.75">
      <c r="D34">
        <f>Indicators!D36</f>
        <v>0</v>
      </c>
      <c r="E34">
        <f>Indicators!E36</f>
        <v>0</v>
      </c>
      <c r="F34">
        <f t="shared" si="0"/>
        <v>0</v>
      </c>
      <c r="G34">
        <f t="shared" si="1"/>
        <v>0</v>
      </c>
      <c r="H34">
        <f t="shared" si="2"/>
        <v>0</v>
      </c>
    </row>
    <row r="35" spans="4:8" ht="12.75">
      <c r="D35">
        <f>Indicators!D37</f>
        <v>0</v>
      </c>
      <c r="E35">
        <f>Indicators!E37</f>
        <v>0</v>
      </c>
      <c r="F35">
        <f t="shared" si="0"/>
        <v>0</v>
      </c>
      <c r="G35">
        <f t="shared" si="1"/>
        <v>0</v>
      </c>
      <c r="H35">
        <f t="shared" si="2"/>
        <v>0</v>
      </c>
    </row>
    <row r="36" spans="4:8" ht="12.75">
      <c r="D36">
        <f>Indicators!D38</f>
        <v>0</v>
      </c>
      <c r="E36">
        <f>Indicators!E38</f>
        <v>0</v>
      </c>
      <c r="F36">
        <f t="shared" si="0"/>
        <v>0</v>
      </c>
      <c r="G36">
        <f t="shared" si="1"/>
        <v>0</v>
      </c>
      <c r="H36">
        <f t="shared" si="2"/>
        <v>0</v>
      </c>
    </row>
    <row r="37" spans="4:8" ht="12.75">
      <c r="D37">
        <f>Indicators!D39</f>
        <v>0</v>
      </c>
      <c r="E37">
        <f>Indicators!E39</f>
        <v>0</v>
      </c>
      <c r="F37">
        <f t="shared" si="0"/>
        <v>0</v>
      </c>
      <c r="G37">
        <f t="shared" si="1"/>
        <v>0</v>
      </c>
      <c r="H37">
        <f t="shared" si="2"/>
        <v>0</v>
      </c>
    </row>
    <row r="38" spans="4:8" ht="12.75">
      <c r="D38">
        <f>Indicators!D40</f>
        <v>0</v>
      </c>
      <c r="E38">
        <f>Indicators!E40</f>
        <v>0</v>
      </c>
      <c r="F38">
        <f t="shared" si="0"/>
        <v>0</v>
      </c>
      <c r="G38">
        <f t="shared" si="1"/>
        <v>0</v>
      </c>
      <c r="H38">
        <f t="shared" si="2"/>
        <v>0</v>
      </c>
    </row>
    <row r="39" spans="4:8" ht="12.75">
      <c r="D39">
        <f>Indicators!D41</f>
        <v>0</v>
      </c>
      <c r="E39">
        <f>Indicators!E41</f>
        <v>0</v>
      </c>
      <c r="F39">
        <f t="shared" si="0"/>
        <v>0</v>
      </c>
      <c r="G39">
        <f t="shared" si="1"/>
        <v>0</v>
      </c>
      <c r="H39">
        <f t="shared" si="2"/>
        <v>0</v>
      </c>
    </row>
    <row r="40" spans="4:8" ht="12.75">
      <c r="D40">
        <f>Indicators!D42</f>
        <v>0</v>
      </c>
      <c r="E40">
        <f>Indicators!E42</f>
        <v>0</v>
      </c>
      <c r="F40">
        <f t="shared" si="0"/>
        <v>0</v>
      </c>
      <c r="G40">
        <f t="shared" si="1"/>
        <v>0</v>
      </c>
      <c r="H40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J.E. Herrick</dc:creator>
  <cp:keywords/>
  <dc:description/>
  <cp:lastModifiedBy>Ericha Courtright</cp:lastModifiedBy>
  <cp:lastPrinted>2004-11-02T20:34:00Z</cp:lastPrinted>
  <dcterms:created xsi:type="dcterms:W3CDTF">1999-03-16T19:45:24Z</dcterms:created>
  <dcterms:modified xsi:type="dcterms:W3CDTF">2006-11-22T17:16:33Z</dcterms:modified>
  <cp:category/>
  <cp:version/>
  <cp:contentType/>
  <cp:contentStatus/>
</cp:coreProperties>
</file>